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<sst xmlns="http://schemas.openxmlformats.org/spreadsheetml/2006/main" count="280" uniqueCount="212">
  <si>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</si>
  <si>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</si>
  <si>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</si>
  <si>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</si>
  <si>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</si>
  <si>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</si>
  <si>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</si>
  <si>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</si>
  <si>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</si>
  <si>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</si>
  <si>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</si>
  <si>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</si>
  <si>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</si>
  <si>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</si>
  <si>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</si>
  <si>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</si>
  <si>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</si>
  <si>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</si>
  <si>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</si>
  <si>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</si>
  <si>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</si>
  <si>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</si>
  <si>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</si>
  <si>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</si>
  <si>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</si>
  <si>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</si>
  <si>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</si>
  <si>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</si>
  <si>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</si>
  <si>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</si>
  <si>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</si>
  <si>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</si>
  <si>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</si>
  <si>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</si>
  <si>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</si>
  <si>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</si>
  <si>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</si>
  <si>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</si>
  <si>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</si>
  <si>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</si>
  <si>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</si>
  <si>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</si>
  <si>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</si>
  <si>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</si>
  <si>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</si>
  <si>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</si>
  <si>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</si>
  <si>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</si>
  <si>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</si>
  <si>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</si>
  <si>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</si>
  <si>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</si>
  <si>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</si>
  <si>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</si>
  <si>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</si>
  <si>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</si>
  <si>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</si>
  <si>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</si>
  <si>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</si>
  <si>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</si>
  <si>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</si>
  <si>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</si>
  <si>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</si>
  <si>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</si>
  <si>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</si>
  <si>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</si>
  <si>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</si>
  <si>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</si>
  <si>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</si>
  <si>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</si>
  <si>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</si>
  <si>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</si>
  <si>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</si>
  <si>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</si>
  <si>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</si>
  <si>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</si>
  <si>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</si>
  <si>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</si>
  <si>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</si>
  <si>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</si>
  <si>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</si>
  <si>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</si>
  <si>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</si>
  <si>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</si>
  <si>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</si>
  <si>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</si>
  <si>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</si>
  <si>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</si>
  <si>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</si>
  <si>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</si>
  <si>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</si>
  <si>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</si>
  <si>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</si>
  <si>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</si>
  <si>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</si>
  <si>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</si>
  <si>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</si>
  <si>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</si>
  <si>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</si>
  <si>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</si>
  <si>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</si>
  <si>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</si>
  <si>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</si>
  <si>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</si>
  <si>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</si>
  <si>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</si>
  <si>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</si>
  <si>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</si>
  <si>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</si>
  <si>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</si>
  <si>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</si>
  <si>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</si>
  <si>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</si>
  <si>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</si>
  <si>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</si>
  <si>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</si>
  <si>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</si>
  <si>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</si>
  <si>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</si>
  <si>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</si>
  <si>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</si>
  <si>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</si>
  <si>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</si>
  <si>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</si>
  <si>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</si>
  <si>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</si>
  <si>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</si>
  <si>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</si>
  <si>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</si>
  <si>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</si>
  <si>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</si>
  <si>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</si>
  <si>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</si>
  <si>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</si>
  <si>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</si>
  <si>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</si>
  <si>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</si>
  <si>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</si>
  <si>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</si>
  <si>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</si>
  <si>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</si>
  <si>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</si>
  <si>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</si>
  <si>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</si>
  <si>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</si>
  <si>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</si>
  <si>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</si>
  <si>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</si>
  <si>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</si>
  <si>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</si>
  <si>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</si>
  <si>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</si>
  <si>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</si>
  <si>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</si>
  <si>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</si>
  <si>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</si>
  <si>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</si>
  <si>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</si>
  <si>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</si>
  <si>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</si>
  <si>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</si>
  <si>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</si>
  <si>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</si>
  <si>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</si>
  <si>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</si>
  <si>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</si>
  <si>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</si>
  <si>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</si>
  <si>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</si>
  <si>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</si>
  <si>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</si>
  <si>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</si>
  <si>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</si>
  <si>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</si>
  <si>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</si>
  <si>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</si>
  <si>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</si>
  <si>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</si>
  <si>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</si>
  <si>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</si>
  <si>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</si>
  <si>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</si>
  <si>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</si>
  <si>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</si>
  <si>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</si>
  <si>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</si>
  <si>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</si>
  <si>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</si>
  <si>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</si>
  <si>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</si>
  <si>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</si>
  <si>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</si>
  <si>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</si>
  <si>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</si>
  <si>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</si>
  <si>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</si>
  <si>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</si>
  <si>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</si>
  <si>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</si>
  <si>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</si>
  <si>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</si>
  <si>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</si>
  <si>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Тростянецький районний суд Вінницької області</t>
  </si>
  <si>
    <t>Доручення судів України / іноземних судів</t>
  </si>
  <si>
    <t xml:space="preserve">Розглянуто справ судом присяжних </t>
  </si>
  <si>
    <t>А.В. Дудіков</t>
  </si>
  <si>
    <t>О.А. Лошак</t>
  </si>
  <si>
    <t>(04343)2-24-52</t>
  </si>
  <si>
    <t>(04343)2-22-64</t>
  </si>
  <si>
    <t>8 січня 2020 року</t>
  </si>
  <si>
    <t>24300. Вінницька область. смт. Тростянець.вул. Соборна 21</t>
  </si>
  <si>
    <t>inbox@tr.vn.court.gov.ua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</si>
</sst>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4" fillId="0" borderId="30" xfId="85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210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&amp;LA0741135&amp;C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58</v>
      </c>
      <c r="F6" s="90">
        <v>58</v>
      </c>
      <c r="G6" s="90">
        <v>1</v>
      </c>
      <c r="H6" s="90">
        <v>27</v>
      </c>
      <c r="I6" s="90" t="s">
        <v>172</v>
      </c>
      <c r="J6" s="90">
        <v>31</v>
      </c>
      <c r="K6" s="91"/>
      <c r="L6" s="101">
        <f aca="true" t="shared" si="0" ref="L6:L11"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396</v>
      </c>
      <c r="F7" s="90">
        <v>396</v>
      </c>
      <c r="G7" s="90"/>
      <c r="H7" s="90">
        <v>391</v>
      </c>
      <c r="I7" s="90">
        <v>305</v>
      </c>
      <c r="J7" s="90">
        <v>5</v>
      </c>
      <c r="K7" s="91"/>
      <c r="L7" s="101">
        <f t="shared" si="0"/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40</v>
      </c>
      <c r="F9" s="90">
        <v>40</v>
      </c>
      <c r="G9" s="90"/>
      <c r="H9" s="90">
        <v>37</v>
      </c>
      <c r="I9" s="90">
        <v>25</v>
      </c>
      <c r="J9" s="90">
        <v>3</v>
      </c>
      <c r="K9" s="91"/>
      <c r="L9" s="101">
        <f t="shared" si="0"/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 aca="true" t="shared" si="2" ref="E15:K15">SUM(E6:E14)</f>
        <v>496</v>
      </c>
      <c r="F15" s="104">
        <f t="shared" si="2"/>
        <v>496</v>
      </c>
      <c r="G15" s="104">
        <f t="shared" si="2"/>
        <v>1</v>
      </c>
      <c r="H15" s="104">
        <f t="shared" si="2"/>
        <v>457</v>
      </c>
      <c r="I15" s="104">
        <f t="shared" si="2"/>
        <v>332</v>
      </c>
      <c r="J15" s="104">
        <f t="shared" si="2"/>
        <v>39</v>
      </c>
      <c r="K15" s="104">
        <f t="shared" si="2"/>
        <v>0</v>
      </c>
      <c r="L15" s="101">
        <f t="shared" si="1"/>
        <v>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24</v>
      </c>
      <c r="F16" s="92">
        <v>18</v>
      </c>
      <c r="G16" s="92">
        <v>2</v>
      </c>
      <c r="H16" s="92">
        <v>21</v>
      </c>
      <c r="I16" s="92">
        <v>13</v>
      </c>
      <c r="J16" s="92">
        <v>3</v>
      </c>
      <c r="K16" s="91"/>
      <c r="L16" s="101">
        <f t="shared" si="1"/>
        <v>6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</v>
      </c>
      <c r="F17" s="92">
        <v>13</v>
      </c>
      <c r="G17" s="92">
        <v>2</v>
      </c>
      <c r="H17" s="92">
        <v>16</v>
      </c>
      <c r="I17" s="92">
        <v>10</v>
      </c>
      <c r="J17" s="92">
        <v>3</v>
      </c>
      <c r="K17" s="91">
        <v>1</v>
      </c>
      <c r="L17" s="101">
        <f t="shared" si="1"/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1"/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32</v>
      </c>
      <c r="F24" s="91">
        <v>22</v>
      </c>
      <c r="G24" s="91">
        <v>2</v>
      </c>
      <c r="H24" s="91">
        <v>26</v>
      </c>
      <c r="I24" s="91">
        <v>10</v>
      </c>
      <c r="J24" s="91">
        <v>6</v>
      </c>
      <c r="K24" s="91">
        <v>1</v>
      </c>
      <c r="L24" s="101">
        <f t="shared" si="3"/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66</v>
      </c>
      <c r="F25" s="91">
        <v>52</v>
      </c>
      <c r="G25" s="91">
        <v>1</v>
      </c>
      <c r="H25" s="91">
        <v>60</v>
      </c>
      <c r="I25" s="91">
        <v>37</v>
      </c>
      <c r="J25" s="91">
        <v>6</v>
      </c>
      <c r="K25" s="91"/>
      <c r="L25" s="101">
        <f t="shared" si="3"/>
        <v>14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1</v>
      </c>
      <c r="G26" s="91"/>
      <c r="H26" s="91">
        <v>2</v>
      </c>
      <c r="I26" s="91"/>
      <c r="J26" s="91"/>
      <c r="K26" s="91"/>
      <c r="L26" s="101">
        <f t="shared" si="3"/>
        <v>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569</v>
      </c>
      <c r="F27" s="91">
        <v>400</v>
      </c>
      <c r="G27" s="91"/>
      <c r="H27" s="91">
        <v>533</v>
      </c>
      <c r="I27" s="91">
        <v>487</v>
      </c>
      <c r="J27" s="91">
        <v>36</v>
      </c>
      <c r="K27" s="91"/>
      <c r="L27" s="101">
        <f t="shared" si="3"/>
        <v>169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634</v>
      </c>
      <c r="F28" s="91">
        <v>494</v>
      </c>
      <c r="G28" s="91">
        <v>1</v>
      </c>
      <c r="H28" s="91">
        <v>477</v>
      </c>
      <c r="I28" s="91">
        <v>369</v>
      </c>
      <c r="J28" s="91">
        <v>157</v>
      </c>
      <c r="K28" s="91">
        <v>11</v>
      </c>
      <c r="L28" s="101">
        <f t="shared" si="3"/>
        <v>140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41</v>
      </c>
      <c r="F29" s="91">
        <v>31</v>
      </c>
      <c r="G29" s="91"/>
      <c r="H29" s="91">
        <v>39</v>
      </c>
      <c r="I29" s="91">
        <v>28</v>
      </c>
      <c r="J29" s="91">
        <v>2</v>
      </c>
      <c r="K29" s="91"/>
      <c r="L29" s="101">
        <f t="shared" si="3"/>
        <v>10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33</v>
      </c>
      <c r="F30" s="91">
        <v>28</v>
      </c>
      <c r="G30" s="91"/>
      <c r="H30" s="91">
        <v>30</v>
      </c>
      <c r="I30" s="91">
        <v>21</v>
      </c>
      <c r="J30" s="91">
        <v>3</v>
      </c>
      <c r="K30" s="91"/>
      <c r="L30" s="101">
        <f t="shared" si="3"/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2</v>
      </c>
      <c r="G32" s="91"/>
      <c r="H32" s="91">
        <v>3</v>
      </c>
      <c r="I32" s="91"/>
      <c r="J32" s="91"/>
      <c r="K32" s="91"/>
      <c r="L32" s="101">
        <f t="shared" si="3"/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/>
      <c r="G33" s="91"/>
      <c r="H33" s="91">
        <v>1</v>
      </c>
      <c r="I33" s="91"/>
      <c r="J33" s="91"/>
      <c r="K33" s="91"/>
      <c r="L33" s="101">
        <f t="shared" si="3"/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</v>
      </c>
      <c r="F35" s="91">
        <v>13</v>
      </c>
      <c r="G35" s="91"/>
      <c r="H35" s="91">
        <v>30</v>
      </c>
      <c r="I35" s="91">
        <v>1</v>
      </c>
      <c r="J35" s="91"/>
      <c r="K35" s="91"/>
      <c r="L35" s="101">
        <f aca="true" t="shared" si="4" ref="L35:L43">E35-F35</f>
        <v>17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67</v>
      </c>
      <c r="F36" s="91">
        <v>40</v>
      </c>
      <c r="G36" s="91"/>
      <c r="H36" s="91">
        <v>63</v>
      </c>
      <c r="I36" s="91">
        <v>10</v>
      </c>
      <c r="J36" s="91">
        <v>4</v>
      </c>
      <c r="K36" s="91"/>
      <c r="L36" s="101">
        <f t="shared" si="4"/>
        <v>27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7"/>
      <c r="B38" s="164" t="s">
        <v>203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931</v>
      </c>
      <c r="F40" s="91">
        <v>706</v>
      </c>
      <c r="G40" s="91">
        <v>2</v>
      </c>
      <c r="H40" s="91">
        <v>723</v>
      </c>
      <c r="I40" s="91">
        <v>438</v>
      </c>
      <c r="J40" s="91">
        <v>208</v>
      </c>
      <c r="K40" s="91">
        <v>11</v>
      </c>
      <c r="L40" s="101">
        <f t="shared" si="4"/>
        <v>225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425</v>
      </c>
      <c r="F41" s="91">
        <v>425</v>
      </c>
      <c r="G41" s="91"/>
      <c r="H41" s="91">
        <v>419</v>
      </c>
      <c r="I41" s="91" t="s">
        <v>172</v>
      </c>
      <c r="J41" s="91">
        <v>6</v>
      </c>
      <c r="K41" s="91"/>
      <c r="L41" s="101">
        <f t="shared" si="4"/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2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/>
      <c r="J43" s="91"/>
      <c r="K43" s="91"/>
      <c r="L43" s="101">
        <f t="shared" si="4"/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3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430</v>
      </c>
      <c r="F45" s="91">
        <f aca="true" t="shared" si="5" ref="F45:K45">F41+F43+F44</f>
        <v>430</v>
      </c>
      <c r="G45" s="91">
        <f t="shared" si="5"/>
        <v>0</v>
      </c>
      <c r="H45" s="91">
        <f t="shared" si="5"/>
        <v>424</v>
      </c>
      <c r="I45" s="91">
        <f>I43+I44</f>
        <v>1</v>
      </c>
      <c r="J45" s="91">
        <f t="shared" si="5"/>
        <v>6</v>
      </c>
      <c r="K45" s="91">
        <f t="shared" si="5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1889</v>
      </c>
      <c r="F46" s="91">
        <f aca="true" t="shared" si="6" ref="F46:K46">F15+F24+F40+F45</f>
        <v>1654</v>
      </c>
      <c r="G46" s="91">
        <f t="shared" si="6"/>
        <v>5</v>
      </c>
      <c r="H46" s="91">
        <f t="shared" si="6"/>
        <v>1630</v>
      </c>
      <c r="I46" s="91">
        <f t="shared" si="6"/>
        <v>781</v>
      </c>
      <c r="J46" s="91">
        <f t="shared" si="6"/>
        <v>259</v>
      </c>
      <c r="K46" s="91">
        <f t="shared" si="6"/>
        <v>12</v>
      </c>
      <c r="L46" s="101">
        <f>E46-F46</f>
        <v>235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&amp;LA0741135&amp;CФорма № 1-мзс, Підрозділ: Тростянецький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&amp;LA0741135&amp;CФорма № 1-мзс, Підрозділ: Тростянецький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32">
      <selection activeCell="A1" sqref="A1:IV66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65</v>
      </c>
      <c r="K22" s="5"/>
    </row>
    <row r="23" spans="1:11" ht="15" customHeight="1">
      <c r="A23" s="243"/>
      <c r="B23" s="240" t="s">
        <v>204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9" t="s">
        <v>118</v>
      </c>
      <c r="E30" s="280"/>
      <c r="F30" s="280"/>
      <c r="G30" s="281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2" t="s">
        <v>113</v>
      </c>
      <c r="E31" s="273"/>
      <c r="F31" s="273"/>
      <c r="G31" s="274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2" t="s">
        <v>114</v>
      </c>
      <c r="E32" s="273"/>
      <c r="F32" s="273"/>
      <c r="G32" s="274"/>
      <c r="H32" s="14">
        <v>30</v>
      </c>
      <c r="I32" s="102"/>
      <c r="K32" s="5"/>
    </row>
    <row r="33" spans="1:11" ht="15" customHeight="1">
      <c r="A33" s="243"/>
      <c r="B33" s="275" t="s">
        <v>152</v>
      </c>
      <c r="C33" s="276"/>
      <c r="D33" s="276"/>
      <c r="E33" s="276"/>
      <c r="F33" s="276"/>
      <c r="G33" s="277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663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268</v>
      </c>
    </row>
    <row r="40" spans="1:9" ht="15" customHeight="1">
      <c r="A40" s="271"/>
      <c r="B40" s="267"/>
      <c r="C40" s="267"/>
      <c r="D40" s="279" t="s">
        <v>124</v>
      </c>
      <c r="E40" s="280"/>
      <c r="F40" s="280"/>
      <c r="G40" s="281"/>
      <c r="H40" s="14">
        <v>38</v>
      </c>
      <c r="I40" s="102">
        <v>15</v>
      </c>
    </row>
    <row r="41" spans="1:9" ht="15" customHeight="1">
      <c r="A41" s="271"/>
      <c r="B41" s="267" t="s">
        <v>112</v>
      </c>
      <c r="C41" s="267"/>
      <c r="D41" s="272" t="s">
        <v>113</v>
      </c>
      <c r="E41" s="273"/>
      <c r="F41" s="273"/>
      <c r="G41" s="274"/>
      <c r="H41" s="14">
        <v>39</v>
      </c>
      <c r="I41" s="103">
        <v>9987055</v>
      </c>
    </row>
    <row r="42" spans="1:9" ht="15" customHeight="1">
      <c r="A42" s="271"/>
      <c r="B42" s="267"/>
      <c r="C42" s="267"/>
      <c r="D42" s="272" t="s">
        <v>114</v>
      </c>
      <c r="E42" s="273"/>
      <c r="F42" s="273"/>
      <c r="G42" s="274"/>
      <c r="H42" s="14">
        <v>40</v>
      </c>
      <c r="I42" s="103">
        <v>3032265</v>
      </c>
    </row>
    <row r="43" spans="1:9" ht="15" customHeight="1">
      <c r="A43" s="271"/>
      <c r="B43" s="275" t="s">
        <v>152</v>
      </c>
      <c r="C43" s="276"/>
      <c r="D43" s="276"/>
      <c r="E43" s="276"/>
      <c r="F43" s="276"/>
      <c r="G43" s="277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118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8" t="s">
        <v>106</v>
      </c>
      <c r="B55" s="278"/>
      <c r="C55" s="278"/>
      <c r="D55" s="278"/>
      <c r="E55" s="96">
        <v>444</v>
      </c>
      <c r="F55" s="96">
        <v>13</v>
      </c>
      <c r="G55" s="96"/>
      <c r="H55" s="96"/>
      <c r="I55" s="96"/>
    </row>
    <row r="56" spans="1:9" ht="13.5" customHeight="1">
      <c r="A56" s="278" t="s">
        <v>31</v>
      </c>
      <c r="B56" s="278"/>
      <c r="C56" s="278"/>
      <c r="D56" s="278"/>
      <c r="E56" s="96">
        <v>15</v>
      </c>
      <c r="F56" s="96">
        <v>7</v>
      </c>
      <c r="G56" s="96">
        <v>4</v>
      </c>
      <c r="H56" s="96"/>
      <c r="I56" s="96"/>
    </row>
    <row r="57" spans="1:9" ht="13.5" customHeight="1">
      <c r="A57" s="278" t="s">
        <v>107</v>
      </c>
      <c r="B57" s="278"/>
      <c r="C57" s="278"/>
      <c r="D57" s="278"/>
      <c r="E57" s="96">
        <v>227</v>
      </c>
      <c r="F57" s="96">
        <v>354</v>
      </c>
      <c r="G57" s="96">
        <v>138</v>
      </c>
      <c r="H57" s="96">
        <v>4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423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901</v>
      </c>
      <c r="G62" s="118">
        <v>4145304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419</v>
      </c>
      <c r="G63" s="119">
        <v>3296270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482</v>
      </c>
      <c r="G64" s="119">
        <v>849034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252</v>
      </c>
      <c r="G65" s="120">
        <v>137360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&amp;LA0741135&amp;CФорма № 1-мзс, Підрозділ: Тростянецький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:IV2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4.633204633204633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5.288461538461538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98.54897218863361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1630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1889</v>
      </c>
    </row>
    <row r="11" spans="1:4" ht="16.5" customHeight="1">
      <c r="A11" s="226" t="s">
        <v>63</v>
      </c>
      <c r="B11" s="228"/>
      <c r="C11" s="14">
        <v>9</v>
      </c>
      <c r="D11" s="94">
        <v>102</v>
      </c>
    </row>
    <row r="12" spans="1:4" ht="16.5" customHeight="1">
      <c r="A12" s="318" t="s">
        <v>106</v>
      </c>
      <c r="B12" s="318"/>
      <c r="C12" s="14">
        <v>10</v>
      </c>
      <c r="D12" s="94">
        <v>10</v>
      </c>
    </row>
    <row r="13" spans="1:4" ht="16.5" customHeight="1">
      <c r="A13" s="318" t="s">
        <v>31</v>
      </c>
      <c r="B13" s="318"/>
      <c r="C13" s="14">
        <v>11</v>
      </c>
      <c r="D13" s="94">
        <v>138</v>
      </c>
    </row>
    <row r="14" spans="1:4" ht="16.5" customHeight="1">
      <c r="A14" s="318" t="s">
        <v>107</v>
      </c>
      <c r="B14" s="318"/>
      <c r="C14" s="14">
        <v>12</v>
      </c>
      <c r="D14" s="94">
        <v>208</v>
      </c>
    </row>
    <row r="15" spans="1:4" ht="16.5" customHeight="1">
      <c r="A15" s="318" t="s">
        <v>111</v>
      </c>
      <c r="B15" s="318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205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206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207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21" t="s">
        <v>211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inbox@tr.vn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&amp;LA0741135&amp;CФорма № 1-мзс, Підрозділ: Тростянецький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</cp:lastModifiedBy>
  <cp:lastPrinted>2020-01-22T07:22:14Z</cp:lastPrinted>
  <dcterms:created xsi:type="dcterms:W3CDTF">2004-04-20T14:33:35Z</dcterms:created>
  <dcterms:modified xsi:type="dcterms:W3CDTF">2020-01-22T07:22:16Z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A0741135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